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2- source data 3\Figure 2E- data source\"/>
    </mc:Choice>
  </mc:AlternateContent>
  <xr:revisionPtr revIDLastSave="0" documentId="13_ncr:1_{D2E4E342-A0E1-4493-8D95-91DCBBE85EB9}" xr6:coauthVersionLast="46" xr6:coauthVersionMax="46" xr10:uidLastSave="{00000000-0000-0000-0000-000000000000}"/>
  <bookViews>
    <workbookView xWindow="-108" yWindow="-108" windowWidth="23256" windowHeight="13176" activeTab="5" xr2:uid="{00000000-000D-0000-FFFF-FFFF00000000}"/>
  </bookViews>
  <sheets>
    <sheet name="Experiment 1" sheetId="1" r:id="rId1"/>
    <sheet name="Experiment 2" sheetId="2" r:id="rId2"/>
    <sheet name="Experiment 3" sheetId="3" r:id="rId3"/>
    <sheet name="Experiment 4" sheetId="6" r:id="rId4"/>
    <sheet name="Experiment 5" sheetId="5" r:id="rId5"/>
    <sheet name="Experiment 6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4" l="1"/>
  <c r="F10" i="4"/>
  <c r="F12" i="4" s="1"/>
  <c r="C10" i="4"/>
  <c r="L4" i="4"/>
  <c r="H4" i="4"/>
  <c r="D4" i="4"/>
  <c r="I12" i="4" l="1"/>
  <c r="C12" i="4"/>
  <c r="F13" i="4" s="1"/>
  <c r="F18" i="4" s="1"/>
  <c r="I10" i="5"/>
  <c r="F10" i="5"/>
  <c r="C10" i="5"/>
  <c r="I4" i="5"/>
  <c r="F4" i="5"/>
  <c r="C4" i="5"/>
  <c r="C12" i="5" l="1"/>
  <c r="C13" i="5" s="1"/>
  <c r="F17" i="5" s="1"/>
  <c r="I13" i="4"/>
  <c r="F19" i="4" s="1"/>
  <c r="C13" i="4"/>
  <c r="F17" i="4" s="1"/>
  <c r="I12" i="5"/>
  <c r="F12" i="5"/>
  <c r="F13" i="5" s="1"/>
  <c r="F18" i="5" s="1"/>
  <c r="I13" i="5" l="1"/>
  <c r="F19" i="5" s="1"/>
  <c r="I10" i="6"/>
  <c r="F10" i="6"/>
  <c r="C10" i="6"/>
  <c r="L4" i="6"/>
  <c r="H4" i="6"/>
  <c r="D4" i="6"/>
  <c r="C12" i="6" l="1"/>
  <c r="C13" i="6" s="1"/>
  <c r="F17" i="6" s="1"/>
  <c r="I12" i="6"/>
  <c r="I13" i="6" s="1"/>
  <c r="F19" i="6" s="1"/>
  <c r="F12" i="6"/>
  <c r="F13" i="6" l="1"/>
  <c r="F18" i="6" s="1"/>
  <c r="I10" i="3"/>
  <c r="F10" i="3"/>
  <c r="C10" i="3"/>
  <c r="L4" i="3"/>
  <c r="H4" i="3"/>
  <c r="D4" i="3"/>
  <c r="I12" i="3" l="1"/>
  <c r="C12" i="3"/>
  <c r="C13" i="3" s="1"/>
  <c r="F17" i="3" s="1"/>
  <c r="F12" i="3"/>
  <c r="I13" i="3" l="1"/>
  <c r="F18" i="3" s="1"/>
  <c r="F13" i="3"/>
  <c r="F19" i="3" s="1"/>
  <c r="I10" i="2"/>
  <c r="F10" i="2"/>
  <c r="C10" i="2"/>
  <c r="I4" i="2"/>
  <c r="F4" i="2"/>
  <c r="C4" i="2"/>
  <c r="I12" i="2" l="1"/>
  <c r="C12" i="2"/>
  <c r="C13" i="2" s="1"/>
  <c r="F17" i="2" s="1"/>
  <c r="F12" i="2"/>
  <c r="F13" i="2" l="1"/>
  <c r="F18" i="2" s="1"/>
  <c r="I13" i="2"/>
  <c r="F19" i="2" s="1"/>
  <c r="L10" i="1"/>
  <c r="H10" i="1"/>
  <c r="D10" i="1"/>
  <c r="I4" i="1"/>
  <c r="F4" i="1"/>
  <c r="C4" i="1"/>
  <c r="H12" i="1" l="1"/>
  <c r="L12" i="1"/>
  <c r="D12" i="1"/>
  <c r="D13" i="1" s="1"/>
  <c r="F17" i="1" s="1"/>
  <c r="H13" i="1" l="1"/>
  <c r="F18" i="1" s="1"/>
  <c r="L13" i="1"/>
  <c r="F19" i="1" s="1"/>
</calcChain>
</file>

<file path=xl/sharedStrings.xml><?xml version="1.0" encoding="utf-8"?>
<sst xmlns="http://schemas.openxmlformats.org/spreadsheetml/2006/main" count="192" uniqueCount="17">
  <si>
    <t>10^-3</t>
  </si>
  <si>
    <t>10^-5</t>
  </si>
  <si>
    <t>10^-6</t>
  </si>
  <si>
    <t>OUT/IN</t>
  </si>
  <si>
    <t>INPUT</t>
  </si>
  <si>
    <t>normalized</t>
  </si>
  <si>
    <t>OUTPUT 6 h</t>
  </si>
  <si>
    <t>WT vs ΔTseV3/TsiV3</t>
  </si>
  <si>
    <t>CFU/ml</t>
  </si>
  <si>
    <t>Prey recovery rate</t>
  </si>
  <si>
    <t>10^-2</t>
  </si>
  <si>
    <r>
      <t xml:space="preserve">WT vs </t>
    </r>
    <r>
      <rPr>
        <sz val="11"/>
        <rFont val="Times New Roman"/>
        <family val="1"/>
      </rPr>
      <t>Δ</t>
    </r>
    <r>
      <rPr>
        <i/>
        <sz val="11"/>
        <rFont val="Times New Roman"/>
        <family val="1"/>
      </rPr>
      <t>t</t>
    </r>
    <r>
      <rPr>
        <i/>
        <sz val="11"/>
        <rFont val="Calibri"/>
        <family val="2"/>
        <scheme val="minor"/>
      </rPr>
      <t>seV3/tsiV3</t>
    </r>
  </si>
  <si>
    <r>
      <t>WT vs Δ</t>
    </r>
    <r>
      <rPr>
        <i/>
        <sz val="11"/>
        <rFont val="Calibri"/>
        <family val="2"/>
        <scheme val="minor"/>
      </rPr>
      <t>tseV3/tsiV3</t>
    </r>
  </si>
  <si>
    <r>
      <t xml:space="preserve">WT vs </t>
    </r>
    <r>
      <rPr>
        <i/>
        <sz val="11"/>
        <rFont val="Calibri"/>
        <family val="2"/>
        <scheme val="minor"/>
      </rPr>
      <t xml:space="preserve">ΔtseV3/tsiV3 </t>
    </r>
    <r>
      <rPr>
        <sz val="11"/>
        <rFont val="Calibri"/>
        <family val="2"/>
        <scheme val="minor"/>
      </rPr>
      <t xml:space="preserve">complemented </t>
    </r>
    <r>
      <rPr>
        <i/>
        <sz val="11"/>
        <rFont val="Calibri"/>
        <family val="2"/>
        <scheme val="minor"/>
      </rPr>
      <t>tsiV3</t>
    </r>
  </si>
  <si>
    <r>
      <t>Δ</t>
    </r>
    <r>
      <rPr>
        <i/>
        <sz val="11"/>
        <rFont val="Calibri"/>
        <family val="2"/>
        <scheme val="minor"/>
      </rPr>
      <t>tssB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tseV3/tsiV3</t>
    </r>
  </si>
  <si>
    <r>
      <t>WT vs Δ</t>
    </r>
    <r>
      <rPr>
        <i/>
        <sz val="11"/>
        <rFont val="Calibri"/>
        <family val="2"/>
        <scheme val="minor"/>
      </rPr>
      <t>tseV3/tsiV3</t>
    </r>
    <r>
      <rPr>
        <sz val="11"/>
        <rFont val="Calibri"/>
        <family val="2"/>
        <scheme val="minor"/>
      </rPr>
      <t xml:space="preserve"> complemented </t>
    </r>
    <r>
      <rPr>
        <i/>
        <sz val="11"/>
        <rFont val="Calibri"/>
        <family val="2"/>
        <scheme val="minor"/>
      </rPr>
      <t>tsiV3</t>
    </r>
  </si>
  <si>
    <r>
      <t>WT vs Δ</t>
    </r>
    <r>
      <rPr>
        <i/>
        <sz val="11"/>
        <rFont val="Calibri"/>
        <family val="2"/>
        <scheme val="minor"/>
      </rPr>
      <t>tseV3/tsiV3</t>
    </r>
    <r>
      <rPr>
        <sz val="11"/>
        <rFont val="Calibri"/>
        <family val="2"/>
        <scheme val="minor"/>
      </rPr>
      <t xml:space="preserve"> complemented</t>
    </r>
    <r>
      <rPr>
        <i/>
        <sz val="11"/>
        <rFont val="Calibri"/>
        <family val="2"/>
        <scheme val="minor"/>
      </rPr>
      <t xml:space="preserve"> tsiV3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</si>
</sst>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1" fillId="0" borderId="0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Font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1" fillId="0" borderId="7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Border="1" applyAlignment="1"/>
    <xf numFmtId="0" fontId="0" fillId="0" borderId="0" xfId="0" applyFont="1" applyBorder="1" applyAlignment="1"/>
    <xf numFmtId="0" fontId="1" fillId="0" borderId="0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0" fillId="0" borderId="7" xfId="0" applyBorder="1" applyAlignment="1"/>
    <xf numFmtId="0" fontId="0" fillId="0" borderId="7" xfId="0" applyBorder="1"/>
    <xf numFmtId="0" fontId="0" fillId="0" borderId="5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9"/>
  <sheetViews>
    <sheetView workbookViewId="0">
      <selection activeCell="B26" sqref="B26"/>
    </sheetView>
  </sheetViews>
  <sheetFormatPr defaultColWidth="8.88671875" defaultRowHeight="14.4" x14ac:dyDescent="0.3"/>
  <cols>
    <col min="1" max="1" width="8.88671875" style="4"/>
    <col min="2" max="2" width="11" style="4" bestFit="1" customWidth="1"/>
    <col min="3" max="3" width="8" style="4" customWidth="1"/>
    <col min="4" max="4" width="12" style="4" bestFit="1" customWidth="1"/>
    <col min="5" max="5" width="13.44140625" style="4" customWidth="1"/>
    <col min="6" max="6" width="24.88671875" style="4" customWidth="1"/>
    <col min="7" max="7" width="8.88671875" style="4"/>
    <col min="8" max="8" width="12" style="4" bestFit="1" customWidth="1"/>
    <col min="9" max="9" width="14.88671875" style="4" customWidth="1"/>
    <col min="10" max="11" width="8.88671875" style="4"/>
    <col min="12" max="12" width="12" style="4" bestFit="1" customWidth="1"/>
    <col min="13" max="16384" width="8.88671875" style="4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9"/>
      <c r="J1" s="17"/>
      <c r="K1" s="17"/>
      <c r="L1" s="17"/>
      <c r="M1" s="17"/>
    </row>
    <row r="2" spans="2:13" ht="15" thickBot="1" x14ac:dyDescent="0.35">
      <c r="B2" s="37" t="s">
        <v>11</v>
      </c>
      <c r="C2" s="39"/>
      <c r="D2" s="23"/>
      <c r="E2" s="37" t="s">
        <v>15</v>
      </c>
      <c r="F2" s="39"/>
      <c r="G2" s="24"/>
      <c r="H2" s="37" t="s">
        <v>14</v>
      </c>
      <c r="I2" s="39"/>
      <c r="K2" s="17"/>
      <c r="L2" s="17"/>
      <c r="M2" s="17"/>
    </row>
    <row r="3" spans="2:13" x14ac:dyDescent="0.3">
      <c r="B3" s="5" t="s">
        <v>10</v>
      </c>
      <c r="C3" s="6" t="s">
        <v>8</v>
      </c>
      <c r="D3" s="11"/>
      <c r="E3" s="5" t="s">
        <v>10</v>
      </c>
      <c r="F3" s="6" t="s">
        <v>8</v>
      </c>
      <c r="G3" s="6"/>
      <c r="H3" s="5" t="s">
        <v>10</v>
      </c>
      <c r="I3" s="6" t="s">
        <v>8</v>
      </c>
      <c r="J3" s="11"/>
      <c r="K3" s="11"/>
      <c r="L3" s="11"/>
      <c r="M3" s="11"/>
    </row>
    <row r="4" spans="2:13" x14ac:dyDescent="0.3">
      <c r="B4" s="5">
        <v>299</v>
      </c>
      <c r="C4" s="6">
        <f>B4*10/0.1</f>
        <v>29900</v>
      </c>
      <c r="D4" s="11"/>
      <c r="E4" s="5">
        <v>191</v>
      </c>
      <c r="F4" s="6">
        <f>E4*10/0.1</f>
        <v>19100</v>
      </c>
      <c r="G4" s="6"/>
      <c r="H4" s="5">
        <v>257</v>
      </c>
      <c r="I4" s="6">
        <f>H4*10/0.1</f>
        <v>25700</v>
      </c>
      <c r="J4" s="11"/>
      <c r="K4" s="11"/>
      <c r="L4" s="11"/>
      <c r="M4" s="11"/>
    </row>
    <row r="5" spans="2:13" ht="15" thickBot="1" x14ac:dyDescent="0.35">
      <c r="B5" s="8"/>
      <c r="C5" s="10"/>
      <c r="D5" s="9"/>
      <c r="E5" s="8"/>
      <c r="F5" s="10"/>
      <c r="G5" s="10"/>
      <c r="H5" s="8"/>
      <c r="I5" s="10"/>
      <c r="J5" s="11"/>
      <c r="K5" s="11"/>
      <c r="L5" s="11"/>
      <c r="M5" s="11"/>
    </row>
    <row r="6" spans="2:13" ht="15" thickBo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8"/>
      <c r="J7" s="38"/>
      <c r="K7" s="38"/>
      <c r="L7" s="39"/>
      <c r="M7" s="17"/>
    </row>
    <row r="8" spans="2:13" ht="15" thickBot="1" x14ac:dyDescent="0.35">
      <c r="B8" s="37" t="s">
        <v>12</v>
      </c>
      <c r="C8" s="38"/>
      <c r="D8" s="39"/>
      <c r="E8" s="25"/>
      <c r="F8" s="37" t="s">
        <v>16</v>
      </c>
      <c r="G8" s="38"/>
      <c r="H8" s="39"/>
      <c r="I8" s="24"/>
      <c r="J8" s="37" t="s">
        <v>14</v>
      </c>
      <c r="K8" s="38"/>
      <c r="L8" s="39"/>
      <c r="M8" s="17"/>
    </row>
    <row r="9" spans="2:13" x14ac:dyDescent="0.3">
      <c r="B9" s="21" t="s">
        <v>1</v>
      </c>
      <c r="C9" s="18" t="s">
        <v>2</v>
      </c>
      <c r="D9" s="3" t="s">
        <v>8</v>
      </c>
      <c r="E9" s="1"/>
      <c r="F9" s="21" t="s">
        <v>1</v>
      </c>
      <c r="G9" s="18" t="s">
        <v>2</v>
      </c>
      <c r="H9" s="3" t="s">
        <v>8</v>
      </c>
      <c r="I9" s="3"/>
      <c r="J9" s="21" t="s">
        <v>1</v>
      </c>
      <c r="K9" s="18" t="s">
        <v>2</v>
      </c>
      <c r="L9" s="3" t="s">
        <v>8</v>
      </c>
    </row>
    <row r="10" spans="2:13" x14ac:dyDescent="0.3">
      <c r="B10" s="5">
        <v>196</v>
      </c>
      <c r="C10" s="12">
        <v>20</v>
      </c>
      <c r="D10" s="6">
        <f>(((B10*10000/0.1)+(C10*100000/0.1))/2)</f>
        <v>19800000</v>
      </c>
      <c r="E10" s="11"/>
      <c r="F10" s="5">
        <v>355</v>
      </c>
      <c r="G10" s="12">
        <v>32</v>
      </c>
      <c r="H10" s="6">
        <f>(((F10*10000/0.1)+(G10*100000/0.1))/2)</f>
        <v>33750000</v>
      </c>
      <c r="I10" s="6"/>
      <c r="J10" s="5">
        <v>243</v>
      </c>
      <c r="K10" s="12">
        <v>34</v>
      </c>
      <c r="L10" s="6">
        <f>(((J10*10000/0.1)+(K10*100000/0.1))/2)</f>
        <v>29150000</v>
      </c>
    </row>
    <row r="11" spans="2:13" x14ac:dyDescent="0.3">
      <c r="B11" s="7"/>
      <c r="C11" s="11"/>
      <c r="D11" s="6"/>
      <c r="E11" s="11"/>
      <c r="F11" s="7"/>
      <c r="G11" s="11"/>
      <c r="H11" s="6"/>
      <c r="I11" s="6"/>
      <c r="J11" s="7"/>
      <c r="K11" s="11"/>
      <c r="L11" s="6"/>
    </row>
    <row r="12" spans="2:13" x14ac:dyDescent="0.3">
      <c r="B12" s="7" t="s">
        <v>3</v>
      </c>
      <c r="C12" s="11"/>
      <c r="D12" s="6">
        <f>D10/C4</f>
        <v>662.20735785953173</v>
      </c>
      <c r="E12" s="11"/>
      <c r="F12" s="7" t="s">
        <v>3</v>
      </c>
      <c r="G12" s="11"/>
      <c r="H12" s="6">
        <f>H10/F4</f>
        <v>1767.0157068062827</v>
      </c>
      <c r="I12" s="6"/>
      <c r="J12" s="7" t="s">
        <v>3</v>
      </c>
      <c r="K12" s="11"/>
      <c r="L12" s="6">
        <f>L10/I4</f>
        <v>1134.2412451361868</v>
      </c>
    </row>
    <row r="13" spans="2:13" ht="15" thickBot="1" x14ac:dyDescent="0.35">
      <c r="B13" s="8" t="s">
        <v>5</v>
      </c>
      <c r="C13" s="9"/>
      <c r="D13" s="10">
        <f>D12/D12</f>
        <v>1</v>
      </c>
      <c r="E13" s="9"/>
      <c r="F13" s="8" t="s">
        <v>5</v>
      </c>
      <c r="G13" s="9"/>
      <c r="H13" s="10">
        <f>H12/D12</f>
        <v>2.6683722037125177</v>
      </c>
      <c r="I13" s="10"/>
      <c r="J13" s="8" t="s">
        <v>5</v>
      </c>
      <c r="K13" s="9"/>
      <c r="L13" s="10">
        <f>L12/D12</f>
        <v>1.7128188499783832</v>
      </c>
    </row>
    <row r="16" spans="2:13" x14ac:dyDescent="0.3">
      <c r="F16" s="27" t="s">
        <v>9</v>
      </c>
    </row>
    <row r="17" spans="2:6" x14ac:dyDescent="0.3">
      <c r="B17" s="40" t="s">
        <v>12</v>
      </c>
      <c r="C17" s="40"/>
      <c r="D17" s="40"/>
      <c r="E17" s="40"/>
      <c r="F17" s="4">
        <f>D13</f>
        <v>1</v>
      </c>
    </row>
    <row r="18" spans="2:6" x14ac:dyDescent="0.3">
      <c r="B18" s="40" t="s">
        <v>13</v>
      </c>
      <c r="C18" s="40"/>
      <c r="D18" s="40"/>
      <c r="E18" s="40"/>
      <c r="F18" s="4">
        <f>H13</f>
        <v>2.6683722037125177</v>
      </c>
    </row>
    <row r="19" spans="2:6" x14ac:dyDescent="0.3">
      <c r="B19" s="40" t="s">
        <v>14</v>
      </c>
      <c r="C19" s="40"/>
      <c r="D19" s="40"/>
      <c r="E19" s="40"/>
      <c r="F19" s="4">
        <f>L13</f>
        <v>1.7128188499783832</v>
      </c>
    </row>
  </sheetData>
  <mergeCells count="11">
    <mergeCell ref="B17:E17"/>
    <mergeCell ref="B18:E18"/>
    <mergeCell ref="B19:E19"/>
    <mergeCell ref="B8:D8"/>
    <mergeCell ref="F8:H8"/>
    <mergeCell ref="J8:L8"/>
    <mergeCell ref="B7:L7"/>
    <mergeCell ref="B1:I1"/>
    <mergeCell ref="B2:C2"/>
    <mergeCell ref="E2:F2"/>
    <mergeCell ref="H2:I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9"/>
  <sheetViews>
    <sheetView workbookViewId="0">
      <selection activeCell="H19" sqref="H19"/>
    </sheetView>
  </sheetViews>
  <sheetFormatPr defaultColWidth="8.88671875" defaultRowHeight="14.4" x14ac:dyDescent="0.3"/>
  <cols>
    <col min="1" max="1" width="8.88671875" style="4"/>
    <col min="2" max="2" width="11" style="4" bestFit="1" customWidth="1"/>
    <col min="3" max="3" width="12" style="4" bestFit="1" customWidth="1"/>
    <col min="4" max="4" width="9" style="4" bestFit="1" customWidth="1"/>
    <col min="5" max="5" width="11" style="4" bestFit="1" customWidth="1"/>
    <col min="6" max="6" width="28.88671875" style="4" customWidth="1"/>
    <col min="7" max="7" width="9" style="4" bestFit="1" customWidth="1"/>
    <col min="8" max="8" width="11" style="4" bestFit="1" customWidth="1"/>
    <col min="9" max="9" width="12" style="4" bestFit="1" customWidth="1"/>
    <col min="10" max="12" width="9" style="4" bestFit="1" customWidth="1"/>
    <col min="13" max="13" width="10" style="4" bestFit="1" customWidth="1"/>
    <col min="14" max="16384" width="8.88671875" style="4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9"/>
      <c r="J1" s="17"/>
      <c r="K1" s="17"/>
      <c r="L1" s="17"/>
      <c r="M1" s="17"/>
    </row>
    <row r="2" spans="2:13" ht="15" thickBot="1" x14ac:dyDescent="0.35">
      <c r="B2" s="37" t="s">
        <v>11</v>
      </c>
      <c r="C2" s="39"/>
      <c r="D2" s="23"/>
      <c r="E2" s="37" t="s">
        <v>15</v>
      </c>
      <c r="F2" s="39"/>
      <c r="G2" s="24"/>
      <c r="H2" s="37" t="s">
        <v>14</v>
      </c>
      <c r="I2" s="39"/>
      <c r="K2" s="17"/>
      <c r="L2" s="17"/>
      <c r="M2" s="17"/>
    </row>
    <row r="3" spans="2:13" x14ac:dyDescent="0.3">
      <c r="B3" s="7" t="s">
        <v>10</v>
      </c>
      <c r="C3" s="6" t="s">
        <v>8</v>
      </c>
      <c r="D3" s="11"/>
      <c r="E3" s="7" t="s">
        <v>10</v>
      </c>
      <c r="F3" s="6" t="s">
        <v>8</v>
      </c>
      <c r="G3" s="11"/>
      <c r="H3" s="2" t="s">
        <v>10</v>
      </c>
      <c r="I3" s="3" t="s">
        <v>8</v>
      </c>
    </row>
    <row r="4" spans="2:13" x14ac:dyDescent="0.3">
      <c r="B4" s="7">
        <v>263</v>
      </c>
      <c r="C4" s="6">
        <f>B4*10/0.1</f>
        <v>26300</v>
      </c>
      <c r="D4" s="11"/>
      <c r="E4" s="7">
        <v>195</v>
      </c>
      <c r="F4" s="6">
        <f>E4*10/0.1</f>
        <v>19500</v>
      </c>
      <c r="G4" s="11"/>
      <c r="H4" s="7">
        <v>275</v>
      </c>
      <c r="I4" s="6">
        <f>H4*10/0.1</f>
        <v>27500</v>
      </c>
    </row>
    <row r="5" spans="2:13" ht="15" thickBot="1" x14ac:dyDescent="0.35">
      <c r="B5" s="8"/>
      <c r="C5" s="10"/>
      <c r="D5" s="9"/>
      <c r="E5" s="8"/>
      <c r="F5" s="10"/>
      <c r="G5" s="9"/>
      <c r="H5" s="8"/>
      <c r="I5" s="10"/>
      <c r="J5" s="11"/>
      <c r="K5" s="11"/>
      <c r="L5" s="11"/>
      <c r="M5" s="11"/>
    </row>
    <row r="6" spans="2:13" ht="15" thickBo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9"/>
      <c r="J7" s="17"/>
      <c r="K7" s="17"/>
      <c r="L7" s="17"/>
      <c r="M7" s="17"/>
    </row>
    <row r="8" spans="2:13" ht="15" thickBot="1" x14ac:dyDescent="0.35">
      <c r="B8" s="37" t="s">
        <v>11</v>
      </c>
      <c r="C8" s="39"/>
      <c r="D8" s="23"/>
      <c r="E8" s="37" t="s">
        <v>15</v>
      </c>
      <c r="F8" s="39"/>
      <c r="G8" s="24"/>
      <c r="H8" s="37" t="s">
        <v>14</v>
      </c>
      <c r="I8" s="39"/>
      <c r="K8" s="17"/>
      <c r="L8" s="17"/>
      <c r="M8" s="17"/>
    </row>
    <row r="9" spans="2:13" x14ac:dyDescent="0.3">
      <c r="B9" s="7" t="s">
        <v>2</v>
      </c>
      <c r="C9" s="6" t="s">
        <v>8</v>
      </c>
      <c r="D9" s="11"/>
      <c r="E9" s="7" t="s">
        <v>2</v>
      </c>
      <c r="F9" s="6" t="s">
        <v>8</v>
      </c>
      <c r="G9" s="6"/>
      <c r="H9" s="2" t="s">
        <v>2</v>
      </c>
      <c r="I9" s="3" t="s">
        <v>8</v>
      </c>
    </row>
    <row r="10" spans="2:13" x14ac:dyDescent="0.3">
      <c r="B10" s="7">
        <v>205</v>
      </c>
      <c r="C10" s="6">
        <f>B10*100000/0.1</f>
        <v>205000000</v>
      </c>
      <c r="D10" s="11"/>
      <c r="E10" s="7">
        <v>346</v>
      </c>
      <c r="F10" s="6">
        <f>E10*100000/0.1</f>
        <v>346000000</v>
      </c>
      <c r="G10" s="6"/>
      <c r="H10" s="7">
        <v>308</v>
      </c>
      <c r="I10" s="6">
        <f>H10*100000/0.1</f>
        <v>308000000</v>
      </c>
    </row>
    <row r="11" spans="2:13" x14ac:dyDescent="0.3">
      <c r="B11" s="7"/>
      <c r="C11" s="6"/>
      <c r="D11" s="11"/>
      <c r="E11" s="7"/>
      <c r="F11" s="6"/>
      <c r="G11" s="6"/>
      <c r="H11" s="7"/>
      <c r="I11" s="6"/>
    </row>
    <row r="12" spans="2:13" x14ac:dyDescent="0.3">
      <c r="B12" s="7" t="s">
        <v>3</v>
      </c>
      <c r="C12" s="6">
        <f>C10/C4</f>
        <v>7794.6768060836503</v>
      </c>
      <c r="D12" s="11"/>
      <c r="E12" s="7" t="s">
        <v>3</v>
      </c>
      <c r="F12" s="6">
        <f>F10/F4</f>
        <v>17743.589743589742</v>
      </c>
      <c r="G12" s="6"/>
      <c r="H12" s="7" t="s">
        <v>3</v>
      </c>
      <c r="I12" s="6">
        <f>I10/I4</f>
        <v>11200</v>
      </c>
    </row>
    <row r="13" spans="2:13" ht="15" thickBot="1" x14ac:dyDescent="0.35">
      <c r="B13" s="8" t="s">
        <v>5</v>
      </c>
      <c r="C13" s="10">
        <f>C12/C12</f>
        <v>1</v>
      </c>
      <c r="D13" s="9"/>
      <c r="E13" s="8" t="s">
        <v>5</v>
      </c>
      <c r="F13" s="10">
        <f>F12/C12</f>
        <v>2.2763727329580985</v>
      </c>
      <c r="G13" s="10"/>
      <c r="H13" s="8" t="s">
        <v>5</v>
      </c>
      <c r="I13" s="10">
        <f>I12/C12</f>
        <v>1.4368780487804877</v>
      </c>
    </row>
    <row r="16" spans="2:13" x14ac:dyDescent="0.3">
      <c r="F16" s="27" t="s">
        <v>9</v>
      </c>
    </row>
    <row r="17" spans="2:6" x14ac:dyDescent="0.3">
      <c r="B17" s="40" t="s">
        <v>12</v>
      </c>
      <c r="C17" s="40"/>
      <c r="D17" s="40"/>
      <c r="E17" s="40"/>
      <c r="F17" s="4">
        <f>C13</f>
        <v>1</v>
      </c>
    </row>
    <row r="18" spans="2:6" x14ac:dyDescent="0.3">
      <c r="B18" s="40" t="s">
        <v>13</v>
      </c>
      <c r="C18" s="40"/>
      <c r="D18" s="40"/>
      <c r="E18" s="40"/>
      <c r="F18" s="4">
        <f>F13</f>
        <v>2.2763727329580985</v>
      </c>
    </row>
    <row r="19" spans="2:6" x14ac:dyDescent="0.3">
      <c r="B19" s="40" t="s">
        <v>14</v>
      </c>
      <c r="C19" s="40"/>
      <c r="D19" s="40"/>
      <c r="E19" s="40"/>
      <c r="F19" s="4">
        <f>I13</f>
        <v>1.4368780487804877</v>
      </c>
    </row>
  </sheetData>
  <mergeCells count="11">
    <mergeCell ref="H2:I2"/>
    <mergeCell ref="B1:I1"/>
    <mergeCell ref="B8:C8"/>
    <mergeCell ref="E8:F8"/>
    <mergeCell ref="H8:I8"/>
    <mergeCell ref="B7:I7"/>
    <mergeCell ref="B17:E17"/>
    <mergeCell ref="B18:E18"/>
    <mergeCell ref="B19:E19"/>
    <mergeCell ref="B2:C2"/>
    <mergeCell ref="E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9"/>
  <sheetViews>
    <sheetView workbookViewId="0">
      <selection activeCell="D4" sqref="D4"/>
    </sheetView>
  </sheetViews>
  <sheetFormatPr defaultColWidth="8.88671875" defaultRowHeight="14.4" x14ac:dyDescent="0.3"/>
  <cols>
    <col min="1" max="1" width="8.88671875" style="4"/>
    <col min="2" max="2" width="11" style="4" bestFit="1" customWidth="1"/>
    <col min="3" max="3" width="12" style="4" bestFit="1" customWidth="1"/>
    <col min="4" max="4" width="7.5546875" style="4" bestFit="1" customWidth="1"/>
    <col min="5" max="5" width="11" style="4" bestFit="1" customWidth="1"/>
    <col min="6" max="6" width="27.6640625" style="4" customWidth="1"/>
    <col min="7" max="7" width="8.88671875" style="4"/>
    <col min="8" max="8" width="11" style="4" bestFit="1" customWidth="1"/>
    <col min="9" max="11" width="8.88671875" style="4"/>
    <col min="12" max="12" width="7.5546875" style="4" bestFit="1" customWidth="1"/>
    <col min="13" max="16384" width="8.88671875" style="4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8"/>
      <c r="J1" s="38"/>
      <c r="K1" s="38"/>
      <c r="L1" s="39"/>
      <c r="M1" s="17"/>
    </row>
    <row r="2" spans="2:13" ht="15" thickBot="1" x14ac:dyDescent="0.35">
      <c r="B2" s="37" t="s">
        <v>11</v>
      </c>
      <c r="C2" s="38"/>
      <c r="D2" s="39"/>
      <c r="E2" s="23"/>
      <c r="F2" s="37" t="s">
        <v>15</v>
      </c>
      <c r="G2" s="38"/>
      <c r="H2" s="39"/>
      <c r="I2" s="24"/>
      <c r="J2" s="41" t="s">
        <v>14</v>
      </c>
      <c r="K2" s="42"/>
      <c r="L2" s="43"/>
      <c r="M2" s="17"/>
    </row>
    <row r="3" spans="2:13" x14ac:dyDescent="0.3">
      <c r="B3" s="5" t="s">
        <v>10</v>
      </c>
      <c r="C3" s="12" t="s">
        <v>0</v>
      </c>
      <c r="D3" s="6" t="s">
        <v>8</v>
      </c>
      <c r="E3" s="11"/>
      <c r="F3" s="5" t="s">
        <v>10</v>
      </c>
      <c r="G3" s="12" t="s">
        <v>0</v>
      </c>
      <c r="H3" s="6" t="s">
        <v>8</v>
      </c>
      <c r="I3" s="11"/>
      <c r="J3" s="21" t="s">
        <v>10</v>
      </c>
      <c r="K3" s="18" t="s">
        <v>0</v>
      </c>
      <c r="L3" s="3" t="s">
        <v>8</v>
      </c>
      <c r="M3" s="11"/>
    </row>
    <row r="4" spans="2:13" x14ac:dyDescent="0.3">
      <c r="B4" s="5">
        <v>421</v>
      </c>
      <c r="C4" s="12">
        <v>38</v>
      </c>
      <c r="D4" s="6">
        <f>(((B4*10/0.1)+(C4*100/0.1))/2)</f>
        <v>40050</v>
      </c>
      <c r="E4" s="11"/>
      <c r="F4" s="5">
        <v>341</v>
      </c>
      <c r="G4" s="12">
        <v>40</v>
      </c>
      <c r="H4" s="6">
        <f>(((F4*10/0.1)+(G4*100/0.1))/2)</f>
        <v>37050</v>
      </c>
      <c r="I4" s="11"/>
      <c r="J4" s="5">
        <v>547</v>
      </c>
      <c r="K4" s="12">
        <v>22</v>
      </c>
      <c r="L4" s="6">
        <f>(((J4*10/0.1)+(K4*100/0.1))/2)</f>
        <v>38350</v>
      </c>
    </row>
    <row r="5" spans="2:13" ht="15" thickBot="1" x14ac:dyDescent="0.35">
      <c r="B5" s="8"/>
      <c r="C5" s="9"/>
      <c r="D5" s="10"/>
      <c r="E5" s="9"/>
      <c r="F5" s="19"/>
      <c r="G5" s="20"/>
      <c r="H5" s="10"/>
      <c r="I5" s="9"/>
      <c r="J5" s="19"/>
      <c r="K5" s="20"/>
      <c r="L5" s="10"/>
    </row>
    <row r="6" spans="2:13" ht="15" thickBot="1" x14ac:dyDescent="0.35"/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9"/>
      <c r="J7" s="17"/>
      <c r="K7" s="17"/>
      <c r="L7" s="17"/>
      <c r="M7" s="17"/>
    </row>
    <row r="8" spans="2:13" ht="15" thickBot="1" x14ac:dyDescent="0.35">
      <c r="B8" s="37" t="s">
        <v>11</v>
      </c>
      <c r="C8" s="39"/>
      <c r="D8" s="26"/>
      <c r="E8" s="37" t="s">
        <v>15</v>
      </c>
      <c r="F8" s="39"/>
      <c r="G8" s="26"/>
      <c r="H8" s="37" t="s">
        <v>14</v>
      </c>
      <c r="I8" s="39"/>
      <c r="K8" s="17"/>
      <c r="L8" s="17"/>
      <c r="M8" s="17"/>
    </row>
    <row r="9" spans="2:13" x14ac:dyDescent="0.3">
      <c r="B9" s="5" t="s">
        <v>1</v>
      </c>
      <c r="C9" s="6" t="s">
        <v>8</v>
      </c>
      <c r="D9" s="11"/>
      <c r="E9" s="5" t="s">
        <v>1</v>
      </c>
      <c r="F9" s="6" t="s">
        <v>8</v>
      </c>
      <c r="G9" s="11"/>
      <c r="H9" s="5" t="s">
        <v>1</v>
      </c>
      <c r="I9" s="6" t="s">
        <v>8</v>
      </c>
    </row>
    <row r="10" spans="2:13" x14ac:dyDescent="0.3">
      <c r="B10" s="5">
        <v>222</v>
      </c>
      <c r="C10" s="6">
        <f>(B10*10000/0.1)</f>
        <v>22200000</v>
      </c>
      <c r="D10" s="12"/>
      <c r="E10" s="5">
        <v>547</v>
      </c>
      <c r="F10" s="6">
        <f>(E10*10000/0.1)</f>
        <v>54700000</v>
      </c>
      <c r="G10" s="12"/>
      <c r="H10" s="5">
        <v>427</v>
      </c>
      <c r="I10" s="6">
        <f>(H10*10000/0.1)</f>
        <v>42700000</v>
      </c>
    </row>
    <row r="11" spans="2:13" x14ac:dyDescent="0.3">
      <c r="B11" s="7"/>
      <c r="C11" s="6"/>
      <c r="D11" s="11"/>
      <c r="E11" s="7"/>
      <c r="F11" s="6"/>
      <c r="G11" s="11"/>
      <c r="H11" s="7"/>
      <c r="I11" s="6"/>
    </row>
    <row r="12" spans="2:13" x14ac:dyDescent="0.3">
      <c r="B12" s="7" t="s">
        <v>3</v>
      </c>
      <c r="C12" s="6">
        <f>C10/D4</f>
        <v>554.3071161048689</v>
      </c>
      <c r="D12" s="11"/>
      <c r="E12" s="7" t="s">
        <v>3</v>
      </c>
      <c r="F12" s="6">
        <f>F10/H4</f>
        <v>1476.3832658569502</v>
      </c>
      <c r="G12" s="11"/>
      <c r="H12" s="7" t="s">
        <v>3</v>
      </c>
      <c r="I12" s="6">
        <f>I10/L4</f>
        <v>1113.4289439374186</v>
      </c>
    </row>
    <row r="13" spans="2:13" ht="15" thickBot="1" x14ac:dyDescent="0.35">
      <c r="B13" s="8" t="s">
        <v>5</v>
      </c>
      <c r="C13" s="10">
        <f>C12/C12</f>
        <v>1</v>
      </c>
      <c r="D13" s="9"/>
      <c r="E13" s="8" t="s">
        <v>5</v>
      </c>
      <c r="F13" s="10">
        <f>F12/C12</f>
        <v>2.6634752161067952</v>
      </c>
      <c r="G13" s="9"/>
      <c r="H13" s="8" t="s">
        <v>5</v>
      </c>
      <c r="I13" s="10">
        <f>I12/C12</f>
        <v>2.0086860002114242</v>
      </c>
    </row>
    <row r="16" spans="2:13" x14ac:dyDescent="0.3">
      <c r="F16" s="27" t="s">
        <v>9</v>
      </c>
    </row>
    <row r="17" spans="2:6" x14ac:dyDescent="0.3">
      <c r="B17" s="40" t="s">
        <v>12</v>
      </c>
      <c r="C17" s="40"/>
      <c r="D17" s="40"/>
      <c r="E17" s="40"/>
      <c r="F17" s="4">
        <f>C13</f>
        <v>1</v>
      </c>
    </row>
    <row r="18" spans="2:6" x14ac:dyDescent="0.3">
      <c r="B18" s="40" t="s">
        <v>13</v>
      </c>
      <c r="C18" s="40"/>
      <c r="D18" s="40"/>
      <c r="E18" s="40"/>
      <c r="F18" s="4">
        <f>I13</f>
        <v>2.0086860002114242</v>
      </c>
    </row>
    <row r="19" spans="2:6" x14ac:dyDescent="0.3">
      <c r="B19" s="40" t="s">
        <v>14</v>
      </c>
      <c r="C19" s="40"/>
      <c r="D19" s="40"/>
      <c r="E19" s="40"/>
      <c r="F19" s="4">
        <f>F13</f>
        <v>2.6634752161067952</v>
      </c>
    </row>
  </sheetData>
  <mergeCells count="11">
    <mergeCell ref="B17:E17"/>
    <mergeCell ref="B18:E18"/>
    <mergeCell ref="B19:E19"/>
    <mergeCell ref="B2:D2"/>
    <mergeCell ref="F2:H2"/>
    <mergeCell ref="J2:L2"/>
    <mergeCell ref="B1:L1"/>
    <mergeCell ref="B8:C8"/>
    <mergeCell ref="E8:F8"/>
    <mergeCell ref="H8:I8"/>
    <mergeCell ref="B7:I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19"/>
  <sheetViews>
    <sheetView workbookViewId="0"/>
  </sheetViews>
  <sheetFormatPr defaultRowHeight="14.4" x14ac:dyDescent="0.3"/>
  <cols>
    <col min="2" max="2" width="12.33203125" bestFit="1" customWidth="1"/>
    <col min="3" max="3" width="12" bestFit="1" customWidth="1"/>
    <col min="4" max="4" width="7.5546875" bestFit="1" customWidth="1"/>
    <col min="5" max="5" width="12.33203125" bestFit="1" customWidth="1"/>
    <col min="6" max="6" width="26.5546875" customWidth="1"/>
    <col min="7" max="7" width="6.109375" customWidth="1"/>
    <col min="8" max="8" width="8.33203125" customWidth="1"/>
    <col min="9" max="9" width="12" bestFit="1" customWidth="1"/>
    <col min="10" max="10" width="6.88671875" bestFit="1" customWidth="1"/>
    <col min="11" max="11" width="5.6640625" bestFit="1" customWidth="1"/>
    <col min="12" max="12" width="8.6640625" customWidth="1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8"/>
      <c r="J1" s="38"/>
      <c r="K1" s="38"/>
      <c r="L1" s="39"/>
      <c r="M1" s="17"/>
    </row>
    <row r="2" spans="2:13" ht="15" thickBot="1" x14ac:dyDescent="0.35">
      <c r="B2" s="37" t="s">
        <v>11</v>
      </c>
      <c r="C2" s="38"/>
      <c r="D2" s="39"/>
      <c r="E2" s="34"/>
      <c r="F2" s="37" t="s">
        <v>15</v>
      </c>
      <c r="G2" s="38"/>
      <c r="H2" s="39"/>
      <c r="I2" s="26"/>
      <c r="J2" s="41" t="s">
        <v>14</v>
      </c>
      <c r="K2" s="42"/>
      <c r="L2" s="43"/>
      <c r="M2" s="17"/>
    </row>
    <row r="3" spans="2:13" x14ac:dyDescent="0.3">
      <c r="B3" s="5" t="s">
        <v>10</v>
      </c>
      <c r="C3" s="28" t="s">
        <v>0</v>
      </c>
      <c r="D3" s="6" t="s">
        <v>8</v>
      </c>
      <c r="E3" s="14"/>
      <c r="F3" s="5" t="s">
        <v>10</v>
      </c>
      <c r="G3" s="28" t="s">
        <v>0</v>
      </c>
      <c r="H3" s="6" t="s">
        <v>8</v>
      </c>
      <c r="I3" s="14"/>
      <c r="J3" s="5" t="s">
        <v>10</v>
      </c>
      <c r="K3" s="28" t="s">
        <v>0</v>
      </c>
      <c r="L3" s="6" t="s">
        <v>8</v>
      </c>
    </row>
    <row r="4" spans="2:13" x14ac:dyDescent="0.3">
      <c r="B4" s="5">
        <v>244</v>
      </c>
      <c r="C4" s="12">
        <v>51</v>
      </c>
      <c r="D4" s="6">
        <f>(((B4*10/0.1)+(C4*100/0.1))/2)</f>
        <v>37700</v>
      </c>
      <c r="E4" s="14"/>
      <c r="F4" s="5">
        <v>306</v>
      </c>
      <c r="G4" s="29">
        <v>28</v>
      </c>
      <c r="H4" s="6">
        <f>(((F4*10/0.1)+(G4*100/0.1))/2)</f>
        <v>29300</v>
      </c>
      <c r="I4" s="14"/>
      <c r="J4" s="5">
        <v>307</v>
      </c>
      <c r="K4" s="29">
        <v>32</v>
      </c>
      <c r="L4" s="6">
        <f>(((J4*10/0.1)+(K4*100/0.1))/2)</f>
        <v>31350</v>
      </c>
    </row>
    <row r="5" spans="2:13" ht="15" thickBot="1" x14ac:dyDescent="0.35">
      <c r="B5" s="8"/>
      <c r="C5" s="9"/>
      <c r="D5" s="10"/>
      <c r="E5" s="9"/>
      <c r="F5" s="8"/>
      <c r="G5" s="9"/>
      <c r="H5" s="10"/>
      <c r="I5" s="9"/>
      <c r="J5" s="8"/>
      <c r="K5" s="9"/>
      <c r="L5" s="10"/>
      <c r="M5" s="11"/>
    </row>
    <row r="6" spans="2:13" ht="15" thickBo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9"/>
      <c r="J7" s="17"/>
      <c r="K7" s="11"/>
      <c r="L7" s="11"/>
      <c r="M7" s="11"/>
    </row>
    <row r="8" spans="2:13" ht="15" thickBot="1" x14ac:dyDescent="0.35">
      <c r="B8" s="37" t="s">
        <v>11</v>
      </c>
      <c r="C8" s="39"/>
      <c r="D8" s="26"/>
      <c r="E8" s="37" t="s">
        <v>15</v>
      </c>
      <c r="F8" s="39"/>
      <c r="G8" s="26"/>
      <c r="H8" s="37" t="s">
        <v>14</v>
      </c>
      <c r="I8" s="39"/>
      <c r="K8" s="17"/>
      <c r="L8" s="17"/>
      <c r="M8" s="17"/>
    </row>
    <row r="9" spans="2:13" x14ac:dyDescent="0.3">
      <c r="B9" s="5" t="s">
        <v>1</v>
      </c>
      <c r="C9" s="6" t="s">
        <v>8</v>
      </c>
      <c r="D9" s="11"/>
      <c r="E9" s="5" t="s">
        <v>1</v>
      </c>
      <c r="F9" s="6" t="s">
        <v>8</v>
      </c>
      <c r="G9" s="11"/>
      <c r="H9" s="5" t="s">
        <v>1</v>
      </c>
      <c r="I9" s="6" t="s">
        <v>8</v>
      </c>
      <c r="K9" s="17"/>
      <c r="L9" s="17"/>
      <c r="M9" s="17"/>
    </row>
    <row r="10" spans="2:13" x14ac:dyDescent="0.3">
      <c r="B10" s="5">
        <v>208</v>
      </c>
      <c r="C10" s="6">
        <f>B10*100000/0.1</f>
        <v>208000000</v>
      </c>
      <c r="D10" s="12"/>
      <c r="E10" s="33">
        <v>288</v>
      </c>
      <c r="F10" s="6">
        <f>E10*100000/0.1</f>
        <v>288000000</v>
      </c>
      <c r="G10" s="12"/>
      <c r="H10" s="33">
        <v>303</v>
      </c>
      <c r="I10" s="6">
        <f>H10*100000/0.1</f>
        <v>303000000</v>
      </c>
    </row>
    <row r="11" spans="2:13" x14ac:dyDescent="0.3">
      <c r="B11" s="13"/>
      <c r="C11" s="15"/>
      <c r="D11" s="14"/>
      <c r="E11" s="13"/>
      <c r="F11" s="15"/>
      <c r="G11" s="14"/>
      <c r="H11" s="13"/>
      <c r="I11" s="15"/>
    </row>
    <row r="12" spans="2:13" x14ac:dyDescent="0.3">
      <c r="B12" s="13" t="s">
        <v>3</v>
      </c>
      <c r="C12" s="15">
        <f>C10/D4</f>
        <v>5517.2413793103451</v>
      </c>
      <c r="D12" s="14"/>
      <c r="E12" s="13" t="s">
        <v>3</v>
      </c>
      <c r="F12" s="15">
        <f>F10/H4</f>
        <v>9829.3515358361783</v>
      </c>
      <c r="G12" s="14"/>
      <c r="H12" s="13" t="s">
        <v>3</v>
      </c>
      <c r="I12" s="15">
        <f>I10/L4</f>
        <v>9665.0717703349274</v>
      </c>
    </row>
    <row r="13" spans="2:13" ht="15" thickBot="1" x14ac:dyDescent="0.35">
      <c r="B13" s="8" t="s">
        <v>5</v>
      </c>
      <c r="C13" s="16">
        <f>C12/C12</f>
        <v>1</v>
      </c>
      <c r="D13" s="35"/>
      <c r="E13" s="8" t="s">
        <v>5</v>
      </c>
      <c r="F13" s="16">
        <f>F12/C12</f>
        <v>1.7815699658703072</v>
      </c>
      <c r="G13" s="35"/>
      <c r="H13" s="8" t="s">
        <v>5</v>
      </c>
      <c r="I13" s="16">
        <f>I12/C12</f>
        <v>1.7517942583732056</v>
      </c>
    </row>
    <row r="16" spans="2:13" x14ac:dyDescent="0.3">
      <c r="B16" s="4"/>
      <c r="C16" s="4"/>
      <c r="D16" s="4"/>
      <c r="E16" s="4"/>
      <c r="F16" s="27" t="s">
        <v>9</v>
      </c>
      <c r="G16" s="4"/>
    </row>
    <row r="17" spans="2:7" x14ac:dyDescent="0.3">
      <c r="B17" s="40" t="s">
        <v>12</v>
      </c>
      <c r="C17" s="40"/>
      <c r="D17" s="40"/>
      <c r="E17" s="40"/>
      <c r="F17" s="4">
        <f>C13</f>
        <v>1</v>
      </c>
      <c r="G17" s="4"/>
    </row>
    <row r="18" spans="2:7" x14ac:dyDescent="0.3">
      <c r="B18" s="40" t="s">
        <v>13</v>
      </c>
      <c r="C18" s="40"/>
      <c r="D18" s="40"/>
      <c r="E18" s="40"/>
      <c r="F18" s="4">
        <f>F13</f>
        <v>1.7815699658703072</v>
      </c>
      <c r="G18" s="4"/>
    </row>
    <row r="19" spans="2:7" x14ac:dyDescent="0.3">
      <c r="B19" s="40" t="s">
        <v>14</v>
      </c>
      <c r="C19" s="40"/>
      <c r="D19" s="40"/>
      <c r="E19" s="40"/>
      <c r="F19" s="4">
        <f>I13</f>
        <v>1.7517942583732056</v>
      </c>
      <c r="G19" s="4"/>
    </row>
  </sheetData>
  <mergeCells count="11">
    <mergeCell ref="H8:I8"/>
    <mergeCell ref="B1:L1"/>
    <mergeCell ref="B2:D2"/>
    <mergeCell ref="F2:H2"/>
    <mergeCell ref="J2:L2"/>
    <mergeCell ref="B7:I7"/>
    <mergeCell ref="B17:E17"/>
    <mergeCell ref="B18:E18"/>
    <mergeCell ref="B19:E19"/>
    <mergeCell ref="B8:C8"/>
    <mergeCell ref="E8:F8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19"/>
  <sheetViews>
    <sheetView workbookViewId="0"/>
  </sheetViews>
  <sheetFormatPr defaultRowHeight="14.4" x14ac:dyDescent="0.3"/>
  <cols>
    <col min="2" max="2" width="12.33203125" bestFit="1" customWidth="1"/>
    <col min="3" max="3" width="12" bestFit="1" customWidth="1"/>
    <col min="4" max="4" width="8.88671875" customWidth="1"/>
    <col min="5" max="5" width="12.33203125" bestFit="1" customWidth="1"/>
    <col min="6" max="6" width="25.33203125" customWidth="1"/>
    <col min="8" max="8" width="12.33203125" bestFit="1" customWidth="1"/>
    <col min="9" max="9" width="12" bestFit="1" customWidth="1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9"/>
      <c r="J1" s="17"/>
      <c r="K1" s="17"/>
      <c r="L1" s="17"/>
      <c r="M1" s="17"/>
    </row>
    <row r="2" spans="2:13" ht="15" thickBot="1" x14ac:dyDescent="0.35">
      <c r="B2" s="41" t="s">
        <v>7</v>
      </c>
      <c r="C2" s="43"/>
      <c r="D2" s="34"/>
      <c r="E2" s="37" t="s">
        <v>15</v>
      </c>
      <c r="F2" s="39"/>
      <c r="G2" s="26"/>
      <c r="H2" s="37" t="s">
        <v>14</v>
      </c>
      <c r="I2" s="39"/>
      <c r="K2" s="17"/>
      <c r="L2" s="17"/>
      <c r="M2" s="17"/>
    </row>
    <row r="3" spans="2:13" x14ac:dyDescent="0.3">
      <c r="B3" s="5" t="s">
        <v>10</v>
      </c>
      <c r="C3" s="6" t="s">
        <v>8</v>
      </c>
      <c r="D3" s="22"/>
      <c r="E3" s="5" t="s">
        <v>10</v>
      </c>
      <c r="F3" s="6" t="s">
        <v>8</v>
      </c>
      <c r="G3" s="14"/>
      <c r="H3" s="5" t="s">
        <v>10</v>
      </c>
      <c r="I3" s="6" t="s">
        <v>8</v>
      </c>
    </row>
    <row r="4" spans="2:13" x14ac:dyDescent="0.3">
      <c r="B4" s="5">
        <v>365</v>
      </c>
      <c r="C4" s="6">
        <f>B4*10/0.1</f>
        <v>36500</v>
      </c>
      <c r="D4" s="12"/>
      <c r="E4" s="5">
        <v>366</v>
      </c>
      <c r="F4" s="6">
        <f>E4*10/0.1</f>
        <v>36600</v>
      </c>
      <c r="G4" s="14"/>
      <c r="H4" s="5">
        <v>379</v>
      </c>
      <c r="I4" s="6">
        <f>H4*10/0.1</f>
        <v>37900</v>
      </c>
    </row>
    <row r="5" spans="2:13" ht="15" thickBot="1" x14ac:dyDescent="0.35">
      <c r="B5" s="8"/>
      <c r="C5" s="10"/>
      <c r="D5" s="9"/>
      <c r="E5" s="8"/>
      <c r="F5" s="10"/>
      <c r="G5" s="9"/>
      <c r="H5" s="8"/>
      <c r="I5" s="10"/>
      <c r="J5" s="11"/>
      <c r="K5" s="11"/>
      <c r="L5" s="11"/>
      <c r="M5" s="11"/>
    </row>
    <row r="6" spans="2:13" ht="15" thickBo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9"/>
      <c r="J7" s="17"/>
      <c r="K7" s="17"/>
      <c r="L7" s="17"/>
      <c r="M7" s="17"/>
    </row>
    <row r="8" spans="2:13" ht="15" thickBot="1" x14ac:dyDescent="0.35">
      <c r="B8" s="37" t="s">
        <v>11</v>
      </c>
      <c r="C8" s="39"/>
      <c r="D8" s="26"/>
      <c r="E8" s="37" t="s">
        <v>15</v>
      </c>
      <c r="F8" s="39"/>
      <c r="G8" s="26"/>
      <c r="H8" s="37" t="s">
        <v>14</v>
      </c>
      <c r="I8" s="39"/>
      <c r="K8" s="17"/>
      <c r="L8" s="17"/>
      <c r="M8" s="17"/>
    </row>
    <row r="9" spans="2:13" x14ac:dyDescent="0.3">
      <c r="B9" s="5" t="s">
        <v>1</v>
      </c>
      <c r="C9" s="6" t="s">
        <v>8</v>
      </c>
      <c r="D9" s="11"/>
      <c r="E9" s="5" t="s">
        <v>1</v>
      </c>
      <c r="F9" s="6" t="s">
        <v>8</v>
      </c>
      <c r="G9" s="11"/>
      <c r="H9" s="5" t="s">
        <v>1</v>
      </c>
      <c r="I9" s="6" t="s">
        <v>8</v>
      </c>
    </row>
    <row r="10" spans="2:13" x14ac:dyDescent="0.3">
      <c r="B10" s="5">
        <v>101</v>
      </c>
      <c r="C10" s="6">
        <f>B10*100000/0.1</f>
        <v>101000000</v>
      </c>
      <c r="D10" s="12"/>
      <c r="E10" s="33">
        <v>183</v>
      </c>
      <c r="F10" s="6">
        <f>E10*100000/0.1</f>
        <v>183000000</v>
      </c>
      <c r="G10" s="12"/>
      <c r="H10" s="33">
        <v>179</v>
      </c>
      <c r="I10" s="6">
        <f>H10*100000/0.1</f>
        <v>179000000</v>
      </c>
    </row>
    <row r="11" spans="2:13" x14ac:dyDescent="0.3">
      <c r="B11" s="13"/>
      <c r="C11" s="15"/>
      <c r="D11" s="14"/>
      <c r="E11" s="13"/>
      <c r="F11" s="15"/>
      <c r="G11" s="14"/>
      <c r="H11" s="13"/>
      <c r="I11" s="15"/>
    </row>
    <row r="12" spans="2:13" x14ac:dyDescent="0.3">
      <c r="B12" s="13" t="s">
        <v>3</v>
      </c>
      <c r="C12" s="15">
        <f>C10/C4</f>
        <v>2767.1232876712329</v>
      </c>
      <c r="D12" s="14"/>
      <c r="E12" s="13" t="s">
        <v>3</v>
      </c>
      <c r="F12" s="15">
        <f>F10/F4</f>
        <v>5000</v>
      </c>
      <c r="G12" s="14"/>
      <c r="H12" s="13" t="s">
        <v>3</v>
      </c>
      <c r="I12" s="15">
        <f>I10/I4</f>
        <v>4722.9551451187335</v>
      </c>
    </row>
    <row r="13" spans="2:13" ht="15" thickBot="1" x14ac:dyDescent="0.35">
      <c r="B13" s="8" t="s">
        <v>5</v>
      </c>
      <c r="C13" s="16">
        <f>C12/C12</f>
        <v>1</v>
      </c>
      <c r="D13" s="35"/>
      <c r="E13" s="8" t="s">
        <v>5</v>
      </c>
      <c r="F13" s="16">
        <f>F12/C12</f>
        <v>1.806930693069307</v>
      </c>
      <c r="G13" s="35"/>
      <c r="H13" s="8" t="s">
        <v>5</v>
      </c>
      <c r="I13" s="16">
        <f>I12/C12</f>
        <v>1.7068105227409285</v>
      </c>
    </row>
    <row r="16" spans="2:13" x14ac:dyDescent="0.3">
      <c r="B16" s="4"/>
      <c r="C16" s="4"/>
      <c r="D16" s="4"/>
      <c r="E16" s="4"/>
      <c r="F16" s="27" t="s">
        <v>9</v>
      </c>
      <c r="G16" s="4"/>
    </row>
    <row r="17" spans="2:7" x14ac:dyDescent="0.3">
      <c r="B17" s="40" t="s">
        <v>12</v>
      </c>
      <c r="C17" s="40"/>
      <c r="D17" s="40"/>
      <c r="E17" s="40"/>
      <c r="F17" s="4">
        <f>C13</f>
        <v>1</v>
      </c>
      <c r="G17" s="4"/>
    </row>
    <row r="18" spans="2:7" x14ac:dyDescent="0.3">
      <c r="B18" s="40" t="s">
        <v>13</v>
      </c>
      <c r="C18" s="40"/>
      <c r="D18" s="40"/>
      <c r="E18" s="40"/>
      <c r="F18" s="4">
        <f>F13</f>
        <v>1.806930693069307</v>
      </c>
      <c r="G18" s="4"/>
    </row>
    <row r="19" spans="2:7" x14ac:dyDescent="0.3">
      <c r="B19" s="40" t="s">
        <v>14</v>
      </c>
      <c r="C19" s="40"/>
      <c r="D19" s="40"/>
      <c r="E19" s="40"/>
      <c r="F19" s="4">
        <f>I13</f>
        <v>1.7068105227409285</v>
      </c>
      <c r="G19" s="4"/>
    </row>
  </sheetData>
  <mergeCells count="11">
    <mergeCell ref="B17:E17"/>
    <mergeCell ref="B18:E18"/>
    <mergeCell ref="B19:E19"/>
    <mergeCell ref="B1:I1"/>
    <mergeCell ref="B2:C2"/>
    <mergeCell ref="E2:F2"/>
    <mergeCell ref="H2:I2"/>
    <mergeCell ref="B8:C8"/>
    <mergeCell ref="E8:F8"/>
    <mergeCell ref="H8:I8"/>
    <mergeCell ref="B7:I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19"/>
  <sheetViews>
    <sheetView tabSelected="1" workbookViewId="0"/>
  </sheetViews>
  <sheetFormatPr defaultRowHeight="14.4" x14ac:dyDescent="0.3"/>
  <cols>
    <col min="2" max="2" width="12.33203125" bestFit="1" customWidth="1"/>
    <col min="3" max="3" width="12" bestFit="1" customWidth="1"/>
    <col min="4" max="4" width="7.33203125" customWidth="1"/>
    <col min="5" max="5" width="12.33203125" bestFit="1" customWidth="1"/>
    <col min="6" max="6" width="25.88671875" customWidth="1"/>
    <col min="7" max="7" width="5.6640625" bestFit="1" customWidth="1"/>
    <col min="8" max="8" width="14.109375" customWidth="1"/>
    <col min="10" max="10" width="6.88671875" bestFit="1" customWidth="1"/>
    <col min="11" max="11" width="5.6640625" bestFit="1" customWidth="1"/>
    <col min="12" max="12" width="7.109375" customWidth="1"/>
  </cols>
  <sheetData>
    <row r="1" spans="2:13" ht="15" thickBot="1" x14ac:dyDescent="0.35">
      <c r="B1" s="37" t="s">
        <v>4</v>
      </c>
      <c r="C1" s="38"/>
      <c r="D1" s="38"/>
      <c r="E1" s="38"/>
      <c r="F1" s="38"/>
      <c r="G1" s="38"/>
      <c r="H1" s="38"/>
      <c r="I1" s="38"/>
      <c r="J1" s="38"/>
      <c r="K1" s="38"/>
      <c r="L1" s="39"/>
      <c r="M1" s="17"/>
    </row>
    <row r="2" spans="2:13" ht="15" thickBot="1" x14ac:dyDescent="0.35">
      <c r="B2" s="37" t="s">
        <v>11</v>
      </c>
      <c r="C2" s="38"/>
      <c r="D2" s="39"/>
      <c r="E2" s="34"/>
      <c r="F2" s="37" t="s">
        <v>15</v>
      </c>
      <c r="G2" s="38"/>
      <c r="H2" s="39"/>
      <c r="I2" s="26"/>
      <c r="J2" s="41" t="s">
        <v>14</v>
      </c>
      <c r="K2" s="42"/>
      <c r="L2" s="43"/>
      <c r="M2" s="17"/>
    </row>
    <row r="3" spans="2:13" x14ac:dyDescent="0.3">
      <c r="B3" s="5" t="s">
        <v>10</v>
      </c>
      <c r="C3" s="28" t="s">
        <v>0</v>
      </c>
      <c r="D3" s="36" t="s">
        <v>8</v>
      </c>
      <c r="E3" s="14"/>
      <c r="F3" s="5" t="s">
        <v>10</v>
      </c>
      <c r="G3" s="28" t="s">
        <v>0</v>
      </c>
      <c r="H3" s="36" t="s">
        <v>8</v>
      </c>
      <c r="I3" s="14"/>
      <c r="J3" s="30" t="s">
        <v>10</v>
      </c>
      <c r="K3" s="31" t="s">
        <v>0</v>
      </c>
      <c r="L3" s="36" t="s">
        <v>8</v>
      </c>
    </row>
    <row r="4" spans="2:13" x14ac:dyDescent="0.3">
      <c r="B4" s="5">
        <v>242</v>
      </c>
      <c r="C4" s="12">
        <v>69</v>
      </c>
      <c r="D4" s="6">
        <f>(((B4*10/0.1)+(C4*100/0.1))/2)</f>
        <v>46600</v>
      </c>
      <c r="E4" s="14"/>
      <c r="F4" s="5">
        <v>282</v>
      </c>
      <c r="G4" s="29">
        <v>66</v>
      </c>
      <c r="H4" s="6">
        <f>(((F4*10/0.1)+(G4*100/0.1))/2)</f>
        <v>47100</v>
      </c>
      <c r="I4" s="14"/>
      <c r="J4" s="30">
        <v>263</v>
      </c>
      <c r="K4" s="32">
        <v>52</v>
      </c>
      <c r="L4" s="6">
        <f>(((J4*10/0.1)+(K4*100/0.1))/2)</f>
        <v>39150</v>
      </c>
    </row>
    <row r="5" spans="2:13" ht="15" thickBot="1" x14ac:dyDescent="0.35">
      <c r="B5" s="8"/>
      <c r="C5" s="9"/>
      <c r="D5" s="10"/>
      <c r="E5" s="9"/>
      <c r="F5" s="8"/>
      <c r="G5" s="9"/>
      <c r="H5" s="10"/>
      <c r="I5" s="9"/>
      <c r="J5" s="8"/>
      <c r="K5" s="9"/>
      <c r="L5" s="10"/>
      <c r="M5" s="11"/>
    </row>
    <row r="6" spans="2:13" ht="15" thickBot="1" x14ac:dyDescent="0.3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2:13" ht="15" thickBot="1" x14ac:dyDescent="0.35">
      <c r="B7" s="37" t="s">
        <v>6</v>
      </c>
      <c r="C7" s="38"/>
      <c r="D7" s="38"/>
      <c r="E7" s="38"/>
      <c r="F7" s="38"/>
      <c r="G7" s="38"/>
      <c r="H7" s="38"/>
      <c r="I7" s="39"/>
      <c r="J7" s="17"/>
      <c r="K7" s="17"/>
      <c r="L7" s="17"/>
      <c r="M7" s="11"/>
    </row>
    <row r="8" spans="2:13" ht="15" thickBot="1" x14ac:dyDescent="0.35">
      <c r="B8" s="37" t="s">
        <v>11</v>
      </c>
      <c r="C8" s="39"/>
      <c r="D8" s="26"/>
      <c r="E8" s="37" t="s">
        <v>15</v>
      </c>
      <c r="F8" s="39"/>
      <c r="G8" s="26"/>
      <c r="H8" s="37" t="s">
        <v>14</v>
      </c>
      <c r="I8" s="39"/>
      <c r="K8" s="17"/>
      <c r="L8" s="17"/>
      <c r="M8" s="17"/>
    </row>
    <row r="9" spans="2:13" x14ac:dyDescent="0.3">
      <c r="B9" s="5" t="s">
        <v>1</v>
      </c>
      <c r="C9" s="36" t="s">
        <v>8</v>
      </c>
      <c r="D9" s="11"/>
      <c r="E9" s="5" t="s">
        <v>1</v>
      </c>
      <c r="F9" s="36" t="s">
        <v>8</v>
      </c>
      <c r="G9" s="11"/>
      <c r="H9" s="5" t="s">
        <v>1</v>
      </c>
      <c r="I9" s="36" t="s">
        <v>8</v>
      </c>
      <c r="M9" s="17"/>
    </row>
    <row r="10" spans="2:13" x14ac:dyDescent="0.3">
      <c r="B10" s="5">
        <v>107</v>
      </c>
      <c r="C10" s="6">
        <f>B10*100000/0.1</f>
        <v>107000000</v>
      </c>
      <c r="D10" s="12"/>
      <c r="E10" s="33">
        <v>234</v>
      </c>
      <c r="F10" s="6">
        <f>E10*100000/0.1</f>
        <v>234000000</v>
      </c>
      <c r="G10" s="12"/>
      <c r="H10" s="33">
        <v>219</v>
      </c>
      <c r="I10" s="6">
        <f>H10*100000/0.1</f>
        <v>219000000</v>
      </c>
    </row>
    <row r="11" spans="2:13" x14ac:dyDescent="0.3">
      <c r="B11" s="13"/>
      <c r="C11" s="15"/>
      <c r="D11" s="14"/>
      <c r="E11" s="13"/>
      <c r="F11" s="15"/>
      <c r="G11" s="14"/>
      <c r="H11" s="13"/>
      <c r="I11" s="15"/>
    </row>
    <row r="12" spans="2:13" x14ac:dyDescent="0.3">
      <c r="B12" s="13" t="s">
        <v>3</v>
      </c>
      <c r="C12" s="15">
        <f>C10/D4</f>
        <v>2296.1373390557942</v>
      </c>
      <c r="D12" s="14"/>
      <c r="E12" s="13" t="s">
        <v>3</v>
      </c>
      <c r="F12" s="15">
        <f>F10/H4</f>
        <v>4968.1528662420378</v>
      </c>
      <c r="G12" s="14"/>
      <c r="H12" s="13" t="s">
        <v>3</v>
      </c>
      <c r="I12" s="15">
        <f>I10/L4</f>
        <v>5593.8697318007662</v>
      </c>
    </row>
    <row r="13" spans="2:13" ht="15" thickBot="1" x14ac:dyDescent="0.35">
      <c r="B13" s="8" t="s">
        <v>5</v>
      </c>
      <c r="C13" s="16">
        <f>C12/C12</f>
        <v>1</v>
      </c>
      <c r="D13" s="35"/>
      <c r="E13" s="8" t="s">
        <v>5</v>
      </c>
      <c r="F13" s="16">
        <f>F12/C12</f>
        <v>2.1637002202512052</v>
      </c>
      <c r="G13" s="35"/>
      <c r="H13" s="8" t="s">
        <v>5</v>
      </c>
      <c r="I13" s="16">
        <f>I12/C12</f>
        <v>2.4362086869337913</v>
      </c>
    </row>
    <row r="16" spans="2:13" x14ac:dyDescent="0.3">
      <c r="B16" s="4"/>
      <c r="C16" s="4"/>
      <c r="D16" s="4"/>
      <c r="E16" s="4"/>
      <c r="F16" s="27" t="s">
        <v>9</v>
      </c>
      <c r="G16" s="4"/>
    </row>
    <row r="17" spans="2:7" x14ac:dyDescent="0.3">
      <c r="B17" s="40" t="s">
        <v>12</v>
      </c>
      <c r="C17" s="40"/>
      <c r="D17" s="40"/>
      <c r="E17" s="40"/>
      <c r="F17" s="4">
        <f>C13</f>
        <v>1</v>
      </c>
      <c r="G17" s="4"/>
    </row>
    <row r="18" spans="2:7" x14ac:dyDescent="0.3">
      <c r="B18" s="40" t="s">
        <v>13</v>
      </c>
      <c r="C18" s="40"/>
      <c r="D18" s="40"/>
      <c r="E18" s="40"/>
      <c r="F18" s="4">
        <f>F13</f>
        <v>2.1637002202512052</v>
      </c>
      <c r="G18" s="4"/>
    </row>
    <row r="19" spans="2:7" x14ac:dyDescent="0.3">
      <c r="B19" s="40" t="s">
        <v>14</v>
      </c>
      <c r="C19" s="40"/>
      <c r="D19" s="40"/>
      <c r="E19" s="40"/>
      <c r="F19" s="4">
        <f>I13</f>
        <v>2.4362086869337913</v>
      </c>
      <c r="G19" s="4"/>
    </row>
  </sheetData>
  <mergeCells count="11">
    <mergeCell ref="H8:I8"/>
    <mergeCell ref="B7:I7"/>
    <mergeCell ref="B1:L1"/>
    <mergeCell ref="B2:D2"/>
    <mergeCell ref="F2:H2"/>
    <mergeCell ref="J2:L2"/>
    <mergeCell ref="B17:E17"/>
    <mergeCell ref="B18:E18"/>
    <mergeCell ref="B19:E19"/>
    <mergeCell ref="B8:C8"/>
    <mergeCell ref="E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Experiment 4</vt:lpstr>
      <vt:lpstr>Experiment 5</vt:lpstr>
      <vt:lpstr>Experiment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Enrique Sánchez Limache</dc:creator>
  <cp:lastModifiedBy>Julia</cp:lastModifiedBy>
  <dcterms:created xsi:type="dcterms:W3CDTF">2022-01-20T17:33:44Z</dcterms:created>
  <dcterms:modified xsi:type="dcterms:W3CDTF">2022-07-22T12:12:17Z</dcterms:modified>
</cp:coreProperties>
</file>